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кв" sheetId="29" r:id="rId1"/>
    <sheet name="отчет" sheetId="26" r:id="rId2"/>
  </sheets>
  <definedNames>
    <definedName name="_xlnm.Print_Area" localSheetId="0">'1кв'!$A$1:$E$49</definedName>
    <definedName name="_xlnm.Print_Area" localSheetId="1">отчет!$A$1:$C$41</definedName>
  </definedNames>
  <calcPr calcId="152511"/>
</workbook>
</file>

<file path=xl/calcChain.xml><?xml version="1.0" encoding="utf-8"?>
<calcChain xmlns="http://schemas.openxmlformats.org/spreadsheetml/2006/main">
  <c r="E27" i="29" l="1"/>
  <c r="C21" i="26" l="1"/>
  <c r="C20" i="26"/>
  <c r="C19" i="26"/>
  <c r="C17" i="26" s="1"/>
  <c r="C16" i="26"/>
  <c r="C13" i="26"/>
  <c r="C15" i="26"/>
  <c r="C9" i="26"/>
  <c r="C8" i="26"/>
  <c r="C6" i="26"/>
  <c r="E22" i="29"/>
  <c r="C14" i="26" s="1"/>
  <c r="E21" i="29"/>
  <c r="C12" i="26" s="1"/>
  <c r="B48" i="29" l="1"/>
  <c r="C23" i="26"/>
  <c r="C29" i="26"/>
  <c r="B49" i="29" l="1"/>
  <c r="C10" i="26"/>
  <c r="C24" i="26" s="1"/>
</calcChain>
</file>

<file path=xl/sharedStrings.xml><?xml version="1.0" encoding="utf-8"?>
<sst xmlns="http://schemas.openxmlformats.org/spreadsheetml/2006/main" count="92" uniqueCount="83">
  <si>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</si>
  <si>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</si>
  <si>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</si>
  <si>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</si>
  <si>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</si>
  <si>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</si>
  <si>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</si>
  <si>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</si>
  <si>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</si>
  <si>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</si>
  <si>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</si>
  <si>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</si>
  <si>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</si>
  <si>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</si>
  <si>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</si>
  <si>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</si>
  <si>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</si>
  <si>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</si>
  <si>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</si>
  <si>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</si>
  <si>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</si>
  <si>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</si>
  <si>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</si>
  <si>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</si>
  <si>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</si>
  <si>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</si>
  <si>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</si>
  <si>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</si>
  <si>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</si>
  <si>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</si>
  <si>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</si>
  <si>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</si>
  <si>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</si>
  <si>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</si>
  <si>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</si>
  <si>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</si>
  <si>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</si>
  <si>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</si>
  <si>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</si>
  <si>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</si>
  <si>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</si>
  <si>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</si>
  <si>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</si>
  <si>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</si>
  <si>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</si>
  <si>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</si>
  <si>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</si>
  <si>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</si>
  <si>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</si>
  <si>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</si>
  <si>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</si>
  <si>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</si>
  <si>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</si>
  <si>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</si>
  <si>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</si>
  <si>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</si>
  <si>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</si>
  <si>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</si>
  <si>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</si>
  <si>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</si>
  <si>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</si>
  <si>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</si>
  <si>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15а</t>
  </si>
  <si>
    <t>S дома = 1 640,6 м2</t>
  </si>
  <si>
    <t>Предъявлено населению 134955,78</t>
  </si>
  <si>
    <t>НА ЛИЦЕВОМ СЧЕТЕ  за  период  с 01.01.2024 г. по 31.12.2024 г.</t>
  </si>
  <si>
    <t>Начислено всего 517773,36</t>
  </si>
  <si>
    <t>Остаток средств на 01.01.2025</t>
  </si>
  <si>
    <t>Задолженность населения по оплате на 01.01.2024 г.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</si>
  <si>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</si>
  <si>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</si>
  <si>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</si>
  <si>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</si>
  <si>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Непредвиденные работы 3ч/ч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</si>
  <si>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</si>
  <si>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кранов на стояках отопления (смета)</t>
  </si>
  <si>
    <t xml:space="preserve">   * Оборудование укрытия в подвале (смета)</t>
  </si>
  <si>
    <t>за 1 квартал 2025 года</t>
  </si>
  <si>
    <t>31.03.2025 г.</t>
  </si>
  <si>
    <t>за замок</t>
  </si>
  <si>
    <t>Замена поврежденных листов шифера (смета)</t>
  </si>
  <si>
    <t>январь</t>
  </si>
  <si>
    <t xml:space="preserve">           2. Всего за период с "01" 01 2025 г. по "31" 03 2025 г. выполнено работ (оказано услуг) на общую сумму сто двадцать две тысячи сто семьдесят рублей 51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</si>
</sst>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5" fillId="0" borderId="0"/>
    <xf numFmtId="0" fontId="16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9" fontId="7" fillId="0" borderId="0" xfId="0" applyNumberFormat="1" applyFont="1"/>
    <xf numFmtId="39" fontId="7" fillId="0" borderId="0" xfId="1" applyNumberFormat="1" applyFont="1"/>
    <xf numFmtId="49" fontId="4" fillId="0" borderId="0" xfId="0" applyNumberFormat="1" applyFont="1" applyBorder="1" applyAlignment="1">
      <alignment wrapText="1"/>
    </xf>
    <xf numFmtId="43" fontId="11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19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/>
    <xf numFmtId="165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6" fontId="3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3" fontId="20" fillId="0" borderId="0" xfId="0" applyNumberFormat="1" applyFont="1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4" fillId="0" borderId="1" xfId="1" applyNumberFormat="1" applyFont="1" applyBorder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2" zoomScaleSheetLayoutView="100" workbookViewId="0">
      <selection activeCell="E28" sqref="E28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68" t="s">
        <v>10</v>
      </c>
      <c r="B1" s="68"/>
      <c r="C1" s="68"/>
      <c r="D1" s="68"/>
      <c r="E1" s="68"/>
    </row>
    <row r="2" spans="1:5" ht="31.5" customHeight="1" x14ac:dyDescent="0.25">
      <c r="A2" s="69" t="s">
        <v>11</v>
      </c>
      <c r="B2" s="70"/>
      <c r="C2" s="70"/>
      <c r="D2" s="70"/>
      <c r="E2" s="70"/>
    </row>
    <row r="3" spans="1:5" x14ac:dyDescent="0.25">
      <c r="A3" s="71" t="s">
        <v>77</v>
      </c>
      <c r="B3" s="71"/>
      <c r="C3" s="71"/>
      <c r="D3" s="71"/>
      <c r="E3" s="71"/>
    </row>
    <row r="4" spans="1:5" s="1" customFormat="1" ht="15.6" customHeight="1" x14ac:dyDescent="0.25">
      <c r="A4" s="14" t="s">
        <v>12</v>
      </c>
      <c r="B4" s="4"/>
      <c r="C4" s="4"/>
      <c r="D4" s="27"/>
      <c r="E4" s="26" t="s">
        <v>78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72" t="s">
        <v>22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0" t="s">
        <v>23</v>
      </c>
      <c r="B9" s="60"/>
      <c r="C9" s="60"/>
      <c r="D9" s="60"/>
      <c r="E9" s="60"/>
    </row>
    <row r="10" spans="1:5" ht="24.75" customHeight="1" x14ac:dyDescent="0.25">
      <c r="A10" s="63" t="s">
        <v>13</v>
      </c>
      <c r="B10" s="64"/>
      <c r="C10" s="64"/>
      <c r="D10" s="64"/>
      <c r="E10" s="64"/>
    </row>
    <row r="11" spans="1:5" ht="29.25" customHeight="1" x14ac:dyDescent="0.25">
      <c r="A11" s="60" t="s">
        <v>31</v>
      </c>
      <c r="B11" s="60"/>
      <c r="C11" s="60"/>
      <c r="D11" s="60"/>
      <c r="E11" s="60"/>
    </row>
    <row r="12" spans="1:5" ht="21.6" customHeight="1" x14ac:dyDescent="0.25">
      <c r="A12" s="60" t="s">
        <v>20</v>
      </c>
      <c r="B12" s="60"/>
      <c r="C12" s="60"/>
      <c r="D12" s="60"/>
      <c r="E12" s="60"/>
    </row>
    <row r="13" spans="1:5" x14ac:dyDescent="0.25">
      <c r="A13" s="65" t="s">
        <v>2</v>
      </c>
      <c r="B13" s="66"/>
      <c r="C13" s="66"/>
      <c r="D13" s="66"/>
      <c r="E13" s="66"/>
    </row>
    <row r="14" spans="1:5" ht="18" customHeight="1" x14ac:dyDescent="0.25">
      <c r="A14" s="60" t="s">
        <v>45</v>
      </c>
      <c r="B14" s="60"/>
      <c r="C14" s="60"/>
      <c r="D14" s="60"/>
      <c r="E14" s="60"/>
    </row>
    <row r="15" spans="1:5" x14ac:dyDescent="0.25">
      <c r="A15" s="65" t="s">
        <v>14</v>
      </c>
      <c r="B15" s="66"/>
      <c r="C15" s="66"/>
      <c r="D15" s="66"/>
      <c r="E15" s="66"/>
    </row>
    <row r="16" spans="1:5" ht="28.5" customHeight="1" x14ac:dyDescent="0.25">
      <c r="A16" s="60" t="s">
        <v>15</v>
      </c>
      <c r="B16" s="60"/>
      <c r="C16" s="60"/>
      <c r="D16" s="60"/>
      <c r="E16" s="60"/>
    </row>
    <row r="17" spans="1:7" ht="55.9" customHeight="1" x14ac:dyDescent="0.25">
      <c r="A17" s="60" t="s">
        <v>24</v>
      </c>
      <c r="B17" s="60"/>
      <c r="C17" s="60"/>
      <c r="D17" s="60"/>
      <c r="E17" s="60"/>
    </row>
    <row r="18" spans="1:7" ht="31.5" customHeight="1" x14ac:dyDescent="0.25">
      <c r="A18" s="67" t="s">
        <v>25</v>
      </c>
      <c r="B18" s="67"/>
      <c r="C18" s="67"/>
      <c r="D18" s="67"/>
      <c r="E18" s="67"/>
    </row>
    <row r="19" spans="1:7" x14ac:dyDescent="0.25">
      <c r="A19" s="67"/>
      <c r="B19" s="67"/>
      <c r="C19" s="67"/>
      <c r="D19" s="67"/>
      <c r="E19" s="67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7" t="s">
        <v>41</v>
      </c>
      <c r="B21" s="9" t="s">
        <v>33</v>
      </c>
      <c r="C21" s="3" t="s">
        <v>4</v>
      </c>
      <c r="D21" s="3">
        <v>18.18</v>
      </c>
      <c r="E21" s="8">
        <f>D21*F19*G19</f>
        <v>89478.323999999993</v>
      </c>
      <c r="G21" s="13"/>
    </row>
    <row r="22" spans="1:7" x14ac:dyDescent="0.25">
      <c r="A22" s="7" t="s">
        <v>36</v>
      </c>
      <c r="B22" s="9" t="s">
        <v>21</v>
      </c>
      <c r="C22" s="3" t="s">
        <v>4</v>
      </c>
      <c r="D22" s="3">
        <v>4.68</v>
      </c>
      <c r="E22" s="8">
        <f>D22*F19*G19</f>
        <v>23034.023999999998</v>
      </c>
      <c r="G22" s="13"/>
    </row>
    <row r="23" spans="1:7" ht="25.5" x14ac:dyDescent="0.25">
      <c r="A23" s="7" t="s">
        <v>43</v>
      </c>
      <c r="B23" s="24" t="s">
        <v>44</v>
      </c>
      <c r="C23" s="3" t="s">
        <v>27</v>
      </c>
      <c r="D23" s="3"/>
      <c r="E23" s="8">
        <v>0</v>
      </c>
      <c r="G23" s="13"/>
    </row>
    <row r="24" spans="1:7" x14ac:dyDescent="0.25">
      <c r="A24" s="25" t="s">
        <v>26</v>
      </c>
      <c r="B24" s="9" t="s">
        <v>40</v>
      </c>
      <c r="C24" s="16" t="s">
        <v>27</v>
      </c>
      <c r="D24" s="16"/>
      <c r="E24" s="77">
        <v>-179.5</v>
      </c>
      <c r="F24" s="2" t="s">
        <v>79</v>
      </c>
      <c r="G24" s="13"/>
    </row>
    <row r="25" spans="1:7" ht="30" x14ac:dyDescent="0.25">
      <c r="A25" s="7" t="s">
        <v>80</v>
      </c>
      <c r="B25" s="9" t="s">
        <v>81</v>
      </c>
      <c r="C25" s="3" t="s">
        <v>27</v>
      </c>
      <c r="D25" s="3"/>
      <c r="E25" s="8">
        <v>9837.66</v>
      </c>
      <c r="G25" s="13"/>
    </row>
    <row r="26" spans="1:7" x14ac:dyDescent="0.25">
      <c r="A26" s="7"/>
      <c r="B26" s="9"/>
      <c r="C26" s="3"/>
      <c r="D26" s="3"/>
      <c r="E26" s="8"/>
      <c r="G26" s="13"/>
    </row>
    <row r="27" spans="1:7" s="10" customFormat="1" x14ac:dyDescent="0.25">
      <c r="A27" s="21" t="s">
        <v>39</v>
      </c>
      <c r="B27" s="22"/>
      <c r="C27" s="22"/>
      <c r="D27" s="23"/>
      <c r="E27" s="20">
        <f>SUM(E21:E26)</f>
        <v>122170.508</v>
      </c>
    </row>
    <row r="29" spans="1:7" ht="32.25" customHeight="1" x14ac:dyDescent="0.25">
      <c r="A29" s="62" t="s">
        <v>82</v>
      </c>
      <c r="B29" s="62"/>
      <c r="C29" s="62"/>
      <c r="D29" s="62"/>
      <c r="E29" s="62"/>
    </row>
    <row r="30" spans="1:7" ht="30.75" customHeight="1" x14ac:dyDescent="0.25">
      <c r="A30" s="60" t="s">
        <v>19</v>
      </c>
      <c r="B30" s="60"/>
      <c r="C30" s="60"/>
      <c r="D30" s="60"/>
      <c r="E30" s="60"/>
    </row>
    <row r="31" spans="1:7" x14ac:dyDescent="0.25">
      <c r="A31" s="60" t="s">
        <v>18</v>
      </c>
      <c r="B31" s="60"/>
      <c r="C31" s="60"/>
      <c r="D31" s="60"/>
      <c r="E31" s="60"/>
      <c r="F31" s="10"/>
      <c r="G31" s="10"/>
    </row>
    <row r="32" spans="1:7" ht="28.5" customHeight="1" x14ac:dyDescent="0.25">
      <c r="A32" s="60" t="s">
        <v>30</v>
      </c>
      <c r="B32" s="60"/>
      <c r="C32" s="60"/>
      <c r="D32" s="60"/>
      <c r="E32" s="60"/>
    </row>
    <row r="33" spans="1:5" x14ac:dyDescent="0.25">
      <c r="A33" s="60" t="s">
        <v>16</v>
      </c>
      <c r="B33" s="60"/>
      <c r="C33" s="60"/>
      <c r="D33" s="60"/>
      <c r="E33" s="60"/>
    </row>
    <row r="34" spans="1:5" x14ac:dyDescent="0.25">
      <c r="A34" s="61" t="s">
        <v>5</v>
      </c>
      <c r="B34" s="61"/>
      <c r="C34" s="61"/>
      <c r="D34" s="61"/>
      <c r="E34" s="61"/>
    </row>
    <row r="35" spans="1:5" x14ac:dyDescent="0.25">
      <c r="A35" s="60" t="s">
        <v>16</v>
      </c>
      <c r="B35" s="60"/>
      <c r="C35" s="60"/>
      <c r="D35" s="60"/>
      <c r="E35" s="60"/>
    </row>
    <row r="36" spans="1:5" x14ac:dyDescent="0.25">
      <c r="A36" s="57" t="s">
        <v>46</v>
      </c>
      <c r="B36" s="57"/>
      <c r="C36" s="57"/>
      <c r="D36" s="57"/>
      <c r="E36" s="5"/>
    </row>
    <row r="37" spans="1:5" x14ac:dyDescent="0.25">
      <c r="B37" s="58" t="s">
        <v>17</v>
      </c>
      <c r="C37" s="58"/>
      <c r="D37" s="58"/>
      <c r="E37" s="6" t="s">
        <v>6</v>
      </c>
    </row>
    <row r="38" spans="1:5" x14ac:dyDescent="0.25">
      <c r="A38" s="44"/>
      <c r="B38" s="44"/>
      <c r="C38" s="44"/>
      <c r="D38" s="44"/>
      <c r="E38" s="44"/>
    </row>
    <row r="39" spans="1:5" x14ac:dyDescent="0.25">
      <c r="A39" s="59" t="s">
        <v>29</v>
      </c>
      <c r="B39" s="59"/>
      <c r="C39" s="59"/>
      <c r="D39" s="59"/>
      <c r="E39" s="5"/>
    </row>
    <row r="40" spans="1:5" x14ac:dyDescent="0.25">
      <c r="B40" s="58" t="s">
        <v>17</v>
      </c>
      <c r="C40" s="58"/>
      <c r="D40" s="58"/>
      <c r="E40" s="6" t="s">
        <v>6</v>
      </c>
    </row>
    <row r="42" spans="1:5" x14ac:dyDescent="0.25">
      <c r="A42" s="43" t="s">
        <v>63</v>
      </c>
    </row>
    <row r="43" spans="1:5" x14ac:dyDescent="0.25">
      <c r="A43" s="10" t="s">
        <v>34</v>
      </c>
    </row>
    <row r="44" spans="1:5" x14ac:dyDescent="0.25">
      <c r="A44" s="2" t="s">
        <v>38</v>
      </c>
      <c r="B44" s="18">
        <v>150101.89000000001</v>
      </c>
    </row>
    <row r="45" spans="1:5" x14ac:dyDescent="0.25">
      <c r="A45" s="2" t="s">
        <v>64</v>
      </c>
      <c r="B45" s="11"/>
    </row>
    <row r="46" spans="1:5" x14ac:dyDescent="0.25">
      <c r="A46" s="2" t="s">
        <v>35</v>
      </c>
      <c r="B46" s="11">
        <v>134419.67000000001</v>
      </c>
    </row>
    <row r="47" spans="1:5" x14ac:dyDescent="0.25">
      <c r="A47" s="19"/>
      <c r="B47" s="11"/>
    </row>
    <row r="48" spans="1:5" ht="30" x14ac:dyDescent="0.25">
      <c r="A48" s="46" t="s">
        <v>32</v>
      </c>
      <c r="B48" s="11">
        <f>E27</f>
        <v>122170.508</v>
      </c>
    </row>
    <row r="49" spans="1:2" x14ac:dyDescent="0.25">
      <c r="A49" s="12" t="s">
        <v>37</v>
      </c>
      <c r="B49" s="17">
        <f>B44+B46+B47-B48</f>
        <v>162351.05200000005</v>
      </c>
    </row>
    <row r="50" spans="1:2" x14ac:dyDescent="0.25">
      <c r="B50" s="13"/>
    </row>
    <row r="51" spans="1:2" x14ac:dyDescent="0.25">
      <c r="B51" s="2">
        <v>150101.89000000001</v>
      </c>
    </row>
  </sheetData>
  <mergeCells count="28">
    <mergeCell ref="A8:E8"/>
    <mergeCell ref="A1:E1"/>
    <mergeCell ref="A2:E2"/>
    <mergeCell ref="A3:E3"/>
    <mergeCell ref="A6:E6"/>
    <mergeCell ref="A7:E7"/>
    <mergeCell ref="A29:E29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96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3" zoomScaleSheetLayoutView="100" workbookViewId="0">
      <selection activeCell="B24" sqref="B24"/>
    </sheetView>
  </sheetViews>
  <sheetFormatPr defaultRowHeight="15.75" x14ac:dyDescent="0.25"/>
  <cols>
    <col min="1" max="1" width="10.5703125" style="49" customWidth="1"/>
    <col min="2" max="2" width="65.85546875" style="49" customWidth="1"/>
    <col min="3" max="3" width="15.28515625" style="49" customWidth="1"/>
    <col min="4" max="4" width="11.85546875" style="49" customWidth="1"/>
    <col min="5" max="5" width="14.7109375" style="49" customWidth="1"/>
    <col min="6" max="6" width="12.42578125" style="49" customWidth="1"/>
    <col min="7" max="7" width="12" style="49" customWidth="1"/>
    <col min="8" max="8" width="13.5703125" style="49" customWidth="1"/>
    <col min="9" max="16384" width="9.140625" style="49"/>
  </cols>
  <sheetData>
    <row r="1" spans="1:5" x14ac:dyDescent="0.25">
      <c r="A1" s="74" t="s">
        <v>47</v>
      </c>
      <c r="B1" s="74"/>
      <c r="C1" s="74"/>
      <c r="D1" s="28"/>
    </row>
    <row r="2" spans="1:5" x14ac:dyDescent="0.25">
      <c r="A2" s="75" t="s">
        <v>48</v>
      </c>
      <c r="B2" s="75"/>
      <c r="C2" s="75"/>
      <c r="D2" s="29"/>
    </row>
    <row r="3" spans="1:5" x14ac:dyDescent="0.25">
      <c r="A3" s="75" t="s">
        <v>65</v>
      </c>
      <c r="B3" s="75"/>
      <c r="C3" s="75"/>
      <c r="D3" s="29"/>
    </row>
    <row r="4" spans="1:5" x14ac:dyDescent="0.25">
      <c r="A4" s="74" t="s">
        <v>62</v>
      </c>
      <c r="B4" s="74"/>
      <c r="C4" s="74"/>
      <c r="D4" s="28"/>
    </row>
    <row r="5" spans="1:5" x14ac:dyDescent="0.25">
      <c r="A5" s="76"/>
      <c r="B5" s="76"/>
      <c r="C5" s="76"/>
      <c r="D5" s="1"/>
    </row>
    <row r="6" spans="1:5" x14ac:dyDescent="0.25">
      <c r="A6" s="29"/>
      <c r="B6" s="30" t="s">
        <v>49</v>
      </c>
      <c r="C6" s="50" t="e">
        <f>#REF!</f>
        <v>#REF!</v>
      </c>
      <c r="D6" s="31"/>
    </row>
    <row r="7" spans="1:5" x14ac:dyDescent="0.25">
      <c r="A7" s="32" t="s">
        <v>50</v>
      </c>
      <c r="B7" s="30" t="s">
        <v>66</v>
      </c>
      <c r="C7" s="50"/>
      <c r="D7" s="31"/>
    </row>
    <row r="8" spans="1:5" x14ac:dyDescent="0.25">
      <c r="B8" s="33" t="s">
        <v>51</v>
      </c>
      <c r="C8" s="51" t="e">
        <f>#REF!+#REF!+#REF!+'1кв'!B46</f>
        <v>#REF!</v>
      </c>
      <c r="D8" s="52"/>
    </row>
    <row r="9" spans="1:5" x14ac:dyDescent="0.25">
      <c r="B9" s="33" t="s">
        <v>42</v>
      </c>
      <c r="C9" s="51" t="e">
        <f>#REF!+#REF!+#REF!+'1кв'!B47</f>
        <v>#REF!</v>
      </c>
      <c r="D9" s="52"/>
    </row>
    <row r="10" spans="1:5" x14ac:dyDescent="0.25">
      <c r="A10" s="48"/>
      <c r="B10" s="33" t="s">
        <v>52</v>
      </c>
      <c r="C10" s="53" t="e">
        <f>SUM(C8:C9)</f>
        <v>#REF!</v>
      </c>
      <c r="D10" s="31"/>
    </row>
    <row r="11" spans="1:5" x14ac:dyDescent="0.25">
      <c r="A11" s="1"/>
      <c r="B11" s="73"/>
      <c r="C11" s="73"/>
      <c r="D11" s="34"/>
    </row>
    <row r="12" spans="1:5" x14ac:dyDescent="0.25">
      <c r="A12" s="35" t="s">
        <v>53</v>
      </c>
      <c r="B12" s="15" t="s">
        <v>41</v>
      </c>
      <c r="C12" s="51" t="e">
        <f>#REF!+#REF!+#REF!+'1кв'!E21</f>
        <v>#REF!</v>
      </c>
      <c r="D12" s="34"/>
    </row>
    <row r="13" spans="1:5" x14ac:dyDescent="0.25">
      <c r="A13" s="1"/>
      <c r="B13" s="54" t="s">
        <v>54</v>
      </c>
      <c r="C13" s="51" t="e">
        <f>#REF!+#REF!+#REF!+'1кв'!E23</f>
        <v>#REF!</v>
      </c>
      <c r="D13" s="34"/>
      <c r="E13" s="55"/>
    </row>
    <row r="14" spans="1:5" x14ac:dyDescent="0.25">
      <c r="A14" s="35"/>
      <c r="B14" s="56" t="s">
        <v>36</v>
      </c>
      <c r="C14" s="51" t="e">
        <f>#REF!+#REF!+#REF!+'1кв'!E22</f>
        <v>#REF!</v>
      </c>
      <c r="D14" s="34"/>
    </row>
    <row r="15" spans="1:5" x14ac:dyDescent="0.25">
      <c r="A15" s="1"/>
      <c r="B15" s="56" t="s">
        <v>26</v>
      </c>
      <c r="C15" s="51" t="e">
        <f>#REF!+#REF!+#REF!+'1кв'!E24</f>
        <v>#REF!</v>
      </c>
      <c r="D15" s="34"/>
      <c r="E15" s="55"/>
    </row>
    <row r="16" spans="1:5" x14ac:dyDescent="0.25">
      <c r="A16" s="35"/>
      <c r="B16" s="36" t="s">
        <v>73</v>
      </c>
      <c r="C16" s="51" t="e">
        <f>#REF!+#REF!</f>
        <v>#REF!</v>
      </c>
      <c r="D16" s="34"/>
    </row>
    <row r="17" spans="1:5" x14ac:dyDescent="0.25">
      <c r="A17" s="35"/>
      <c r="B17" s="37" t="s">
        <v>55</v>
      </c>
      <c r="C17" s="51" t="e">
        <f>SUM(C19:C22)</f>
        <v>#REF!</v>
      </c>
      <c r="D17" s="34"/>
    </row>
    <row r="18" spans="1:5" x14ac:dyDescent="0.25">
      <c r="A18" s="35"/>
      <c r="B18" s="37" t="s">
        <v>56</v>
      </c>
      <c r="C18" s="51"/>
      <c r="D18" s="34"/>
    </row>
    <row r="19" spans="1:5" ht="31.5" x14ac:dyDescent="0.25">
      <c r="A19" s="35"/>
      <c r="B19" s="37" t="s">
        <v>74</v>
      </c>
      <c r="C19" s="51" t="e">
        <f>#REF!</f>
        <v>#REF!</v>
      </c>
      <c r="D19" s="34"/>
    </row>
    <row r="20" spans="1:5" x14ac:dyDescent="0.25">
      <c r="A20" s="35"/>
      <c r="B20" s="37" t="s">
        <v>75</v>
      </c>
      <c r="C20" s="51" t="e">
        <f>#REF!</f>
        <v>#REF!</v>
      </c>
      <c r="D20" s="34"/>
    </row>
    <row r="21" spans="1:5" x14ac:dyDescent="0.25">
      <c r="A21" s="35"/>
      <c r="B21" s="37" t="s">
        <v>76</v>
      </c>
      <c r="C21" s="51">
        <f>'1кв'!E25</f>
        <v>9837.66</v>
      </c>
      <c r="D21" s="34"/>
    </row>
    <row r="22" spans="1:5" x14ac:dyDescent="0.25">
      <c r="A22" s="35"/>
      <c r="B22" s="37"/>
      <c r="C22" s="51"/>
      <c r="D22" s="34"/>
    </row>
    <row r="23" spans="1:5" x14ac:dyDescent="0.25">
      <c r="A23" s="1"/>
      <c r="B23" s="47" t="s">
        <v>57</v>
      </c>
      <c r="C23" s="53" t="e">
        <f>SUM(C12:C17)</f>
        <v>#REF!</v>
      </c>
      <c r="D23" s="34"/>
      <c r="E23" s="55"/>
    </row>
    <row r="24" spans="1:5" x14ac:dyDescent="0.25">
      <c r="A24" s="1"/>
      <c r="B24" s="38" t="s">
        <v>67</v>
      </c>
      <c r="C24" s="53" t="e">
        <f>C6+C10-C23</f>
        <v>#REF!</v>
      </c>
      <c r="D24" s="34"/>
    </row>
    <row r="25" spans="1:5" x14ac:dyDescent="0.25">
      <c r="A25" s="1"/>
      <c r="B25" s="32"/>
      <c r="C25" s="32"/>
      <c r="D25" s="34"/>
    </row>
    <row r="26" spans="1:5" x14ac:dyDescent="0.25">
      <c r="A26" s="1"/>
      <c r="B26" s="39" t="s">
        <v>58</v>
      </c>
      <c r="C26" s="39"/>
      <c r="D26" s="34"/>
    </row>
    <row r="27" spans="1:5" x14ac:dyDescent="0.25">
      <c r="A27" s="1"/>
      <c r="B27" s="39" t="s">
        <v>68</v>
      </c>
      <c r="C27" s="40">
        <v>43130.26</v>
      </c>
      <c r="D27" s="34"/>
    </row>
    <row r="28" spans="1:5" x14ac:dyDescent="0.25">
      <c r="A28" s="1"/>
      <c r="B28" s="41" t="s">
        <v>69</v>
      </c>
      <c r="C28" s="42">
        <v>64803.54</v>
      </c>
      <c r="D28" s="34"/>
    </row>
    <row r="29" spans="1:5" x14ac:dyDescent="0.25">
      <c r="A29" s="1"/>
      <c r="B29" s="39" t="s">
        <v>59</v>
      </c>
      <c r="C29" s="40">
        <f>C28-C27</f>
        <v>21673.279999999999</v>
      </c>
      <c r="D29" s="34"/>
    </row>
    <row r="30" spans="1:5" x14ac:dyDescent="0.25">
      <c r="A30" s="1"/>
      <c r="B30" s="32"/>
      <c r="C30" s="32"/>
      <c r="D30" s="34"/>
    </row>
    <row r="31" spans="1:5" x14ac:dyDescent="0.25">
      <c r="A31" s="1"/>
      <c r="B31" s="32"/>
      <c r="C31" s="32"/>
      <c r="D31" s="34"/>
    </row>
    <row r="32" spans="1:5" x14ac:dyDescent="0.25">
      <c r="A32" s="1"/>
      <c r="B32" s="32"/>
      <c r="C32" s="32"/>
      <c r="D32" s="34"/>
    </row>
    <row r="33" spans="1:4" x14ac:dyDescent="0.25">
      <c r="A33" s="1"/>
      <c r="B33" s="32"/>
      <c r="C33" s="32"/>
      <c r="D33" s="34"/>
    </row>
    <row r="34" spans="1:4" x14ac:dyDescent="0.25">
      <c r="A34" s="1" t="s">
        <v>60</v>
      </c>
      <c r="B34" s="32" t="s">
        <v>70</v>
      </c>
      <c r="C34" s="32"/>
      <c r="D34" s="34"/>
    </row>
    <row r="35" spans="1:4" x14ac:dyDescent="0.25">
      <c r="A35" s="1"/>
      <c r="B35" s="32" t="s">
        <v>71</v>
      </c>
      <c r="C35" s="32"/>
      <c r="D35" s="34"/>
    </row>
    <row r="36" spans="1:4" x14ac:dyDescent="0.25">
      <c r="A36" s="1"/>
      <c r="B36" s="32" t="s">
        <v>72</v>
      </c>
      <c r="C36" s="32"/>
      <c r="D36" s="34"/>
    </row>
    <row r="37" spans="1:4" x14ac:dyDescent="0.25">
      <c r="A37" s="1"/>
      <c r="B37" s="32"/>
      <c r="C37" s="32"/>
      <c r="D37" s="34"/>
    </row>
    <row r="38" spans="1:4" x14ac:dyDescent="0.25">
      <c r="A38" s="1"/>
      <c r="B38" s="32"/>
      <c r="C38" s="32"/>
      <c r="D38" s="34"/>
    </row>
    <row r="39" spans="1:4" x14ac:dyDescent="0.25">
      <c r="A39" s="1"/>
      <c r="B39" s="32" t="s">
        <v>61</v>
      </c>
      <c r="C39" s="32"/>
      <c r="D39" s="34"/>
    </row>
    <row r="40" spans="1:4" x14ac:dyDescent="0.25">
      <c r="A40" s="1"/>
      <c r="B40" s="32"/>
      <c r="C40" s="32"/>
      <c r="D40" s="34"/>
    </row>
    <row r="41" spans="1:4" x14ac:dyDescent="0.25">
      <c r="A41" s="1"/>
      <c r="B41" s="32"/>
      <c r="C41" s="32"/>
      <c r="D41" s="34"/>
    </row>
    <row r="42" spans="1:4" x14ac:dyDescent="0.25">
      <c r="A42" s="1"/>
      <c r="B42" s="32"/>
      <c r="C42" s="32"/>
      <c r="D42" s="34"/>
    </row>
    <row r="43" spans="1:4" x14ac:dyDescent="0.25">
      <c r="A43" s="1"/>
      <c r="B43" s="32"/>
      <c r="C43" s="32"/>
      <c r="D43" s="3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2025-04-23T08:35:14Z</dcterms:modified>
</cp:coreProperties>
</file>